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<sst xmlns="http://schemas.openxmlformats.org/spreadsheetml/2006/main" count="98" uniqueCount="59">
  <si>
    <t>MC 252 #1        36126-44 FiT = 243F                  EOS = PR 78 Peneloux (T)</t>
  </si>
  <si>
    <t>PT Flash at</t>
  </si>
  <si>
    <t xml:space="preserve"> psia</t>
  </si>
  <si>
    <t xml:space="preserve"> °F</t>
  </si>
  <si>
    <t>Total</t>
  </si>
  <si>
    <t>Vapor</t>
  </si>
  <si>
    <t>Liquid</t>
  </si>
  <si>
    <t>Mole%</t>
  </si>
  <si>
    <t>Weight%</t>
  </si>
  <si>
    <t>Volume</t>
  </si>
  <si>
    <t xml:space="preserve"> cm³/mol</t>
  </si>
  <si>
    <t>Volume%</t>
  </si>
  <si>
    <t>Density</t>
  </si>
  <si>
    <t xml:space="preserve"> kg/m³</t>
  </si>
  <si>
    <t>Z Factor</t>
  </si>
  <si>
    <t>Molecular Weight</t>
  </si>
  <si>
    <t>Enthalpy</t>
  </si>
  <si>
    <t xml:space="preserve"> J/mol</t>
  </si>
  <si>
    <t>Entropy</t>
  </si>
  <si>
    <t xml:space="preserve"> J/mol C</t>
  </si>
  <si>
    <t>Heat Capacity (Cp)</t>
  </si>
  <si>
    <t>Heat Capacity (Cv)</t>
  </si>
  <si>
    <t>Kappa (Cp/Cv)</t>
  </si>
  <si>
    <t>JT Coefficient</t>
  </si>
  <si>
    <t xml:space="preserve"> C/bara</t>
  </si>
  <si>
    <t>Velocity of Sound</t>
  </si>
  <si>
    <t xml:space="preserve"> m/s</t>
  </si>
  <si>
    <t>Viscosity</t>
  </si>
  <si>
    <t xml:space="preserve"> cP</t>
  </si>
  <si>
    <t>Thermal Conductivity</t>
  </si>
  <si>
    <t xml:space="preserve"> mW/m C</t>
  </si>
  <si>
    <t>Surface Tension</t>
  </si>
  <si>
    <t xml:space="preserve"> mN/m</t>
  </si>
  <si>
    <t>Volume, Enthalpy, Cp and Cv are per mole phase</t>
  </si>
  <si>
    <t>Effective viscosity for "no slip" mixture of gas+oil</t>
  </si>
  <si>
    <t>Effective density for "no slip" mixture of gas+oil</t>
  </si>
  <si>
    <t>SEA BED CONDITIONS</t>
  </si>
  <si>
    <t>STOCK TANK CONDITIONS</t>
  </si>
  <si>
    <t>stbbl/d</t>
  </si>
  <si>
    <t>sm3/d</t>
  </si>
  <si>
    <t>OIL PHASE</t>
  </si>
  <si>
    <t>kg/d</t>
  </si>
  <si>
    <t>kg/s</t>
  </si>
  <si>
    <t>GAS PHASE</t>
  </si>
  <si>
    <t>MMscf/d</t>
  </si>
  <si>
    <t>scf/sbbl</t>
  </si>
  <si>
    <t>Check GOR</t>
  </si>
  <si>
    <t>TOTAL FLOW</t>
  </si>
  <si>
    <t>INPUT CELL T9</t>
  </si>
  <si>
    <t>RESULT CELL X12</t>
  </si>
  <si>
    <t>Flowrate</t>
  </si>
  <si>
    <t>m3/s</t>
  </si>
  <si>
    <t>inches</t>
  </si>
  <si>
    <t>Riser ID</t>
  </si>
  <si>
    <t>Riser XS</t>
  </si>
  <si>
    <t>m2</t>
  </si>
  <si>
    <t>Velocity</t>
  </si>
  <si>
    <t>m/s</t>
  </si>
  <si>
    <t>For flowrate defined in Cell T9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</si>
</sst>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K11" sqref="K11"/>
    </sheetView>
  </sheetViews>
  <sheetFormatPr defaultColWidth="9.140625" defaultRowHeight="12.75"/>
  <sheetData>
    <row r="1" spans="1:14" ht="12.75">
      <c r="A1" t="s">
        <v>0</v>
      </c>
      <c r="N1" t="s">
        <v>0</v>
      </c>
    </row>
    <row r="4" spans="4:17" ht="12.75">
      <c r="D4" t="s">
        <v>1</v>
      </c>
      <c r="Q4" t="s">
        <v>1</v>
      </c>
    </row>
    <row r="5" spans="1:18" ht="12.75">
      <c r="A5" s="1" t="s">
        <v>36</v>
      </c>
      <c r="D5">
        <v>2250</v>
      </c>
      <c r="E5" t="s">
        <v>2</v>
      </c>
      <c r="N5" s="1" t="s">
        <v>37</v>
      </c>
      <c r="Q5">
        <v>14.7</v>
      </c>
      <c r="R5" t="s">
        <v>2</v>
      </c>
    </row>
    <row r="6" spans="4:24" ht="12.75">
      <c r="D6">
        <v>40</v>
      </c>
      <c r="E6" t="s">
        <v>3</v>
      </c>
      <c r="Q6">
        <v>60</v>
      </c>
      <c r="R6" t="s">
        <v>3</v>
      </c>
      <c r="T6" s="2" t="s">
        <v>48</v>
      </c>
      <c r="X6" s="1" t="s">
        <v>49</v>
      </c>
    </row>
    <row r="8" spans="3:24" ht="12.75">
      <c r="C8" t="s">
        <v>4</v>
      </c>
      <c r="D8" t="s">
        <v>5</v>
      </c>
      <c r="E8" t="s">
        <v>6</v>
      </c>
      <c r="P8" t="s">
        <v>4</v>
      </c>
      <c r="Q8" t="s">
        <v>5</v>
      </c>
      <c r="R8" t="s">
        <v>6</v>
      </c>
      <c r="T8" t="s">
        <v>40</v>
      </c>
      <c r="V8" t="s">
        <v>43</v>
      </c>
      <c r="X8" t="s">
        <v>47</v>
      </c>
    </row>
    <row r="9" spans="1:23" ht="12.75">
      <c r="A9" t="s">
        <v>7</v>
      </c>
      <c r="C9">
        <v>100</v>
      </c>
      <c r="D9">
        <v>41.86</v>
      </c>
      <c r="E9">
        <v>58.14</v>
      </c>
      <c r="N9" t="s">
        <v>7</v>
      </c>
      <c r="P9">
        <v>100</v>
      </c>
      <c r="Q9">
        <v>83.28</v>
      </c>
      <c r="R9">
        <v>16.72</v>
      </c>
      <c r="T9" s="2">
        <v>10000</v>
      </c>
      <c r="U9" t="s">
        <v>38</v>
      </c>
      <c r="V9">
        <f>V10/0.0283/1000000</f>
        <v>28.34361194066344</v>
      </c>
      <c r="W9" t="s">
        <v>44</v>
      </c>
    </row>
    <row r="10" spans="1:22" ht="12.75">
      <c r="A10" t="s">
        <v>8</v>
      </c>
      <c r="C10">
        <v>100</v>
      </c>
      <c r="D10">
        <v>15.41</v>
      </c>
      <c r="E10">
        <v>84.59</v>
      </c>
      <c r="N10" t="s">
        <v>8</v>
      </c>
      <c r="P10">
        <v>100</v>
      </c>
      <c r="Q10">
        <v>35.95</v>
      </c>
      <c r="R10">
        <v>64.05</v>
      </c>
      <c r="T10">
        <f>T9*0.158987</f>
        <v>1589.87</v>
      </c>
      <c r="U10" t="s">
        <v>39</v>
      </c>
      <c r="V10">
        <f>V11/Q13</f>
        <v>802124.2179207753</v>
      </c>
    </row>
    <row r="11" spans="1:22" ht="12.75">
      <c r="A11" t="s">
        <v>9</v>
      </c>
      <c r="C11">
        <v>101.96</v>
      </c>
      <c r="D11">
        <v>96.74</v>
      </c>
      <c r="E11">
        <v>105.71</v>
      </c>
      <c r="F11" t="s">
        <v>10</v>
      </c>
      <c r="N11" t="s">
        <v>9</v>
      </c>
      <c r="P11">
        <v>19674.12</v>
      </c>
      <c r="Q11">
        <v>23576</v>
      </c>
      <c r="R11">
        <v>232.84</v>
      </c>
      <c r="S11" t="s">
        <v>10</v>
      </c>
      <c r="T11">
        <f>T10*R13</f>
        <v>1350925.8939079999</v>
      </c>
      <c r="U11" t="s">
        <v>41</v>
      </c>
      <c r="V11">
        <f>V12*24*3600</f>
        <v>758248.0232005089</v>
      </c>
    </row>
    <row r="12" spans="1:25" ht="12.75">
      <c r="A12" t="s">
        <v>11</v>
      </c>
      <c r="C12">
        <v>100</v>
      </c>
      <c r="D12">
        <v>39.72</v>
      </c>
      <c r="E12">
        <v>60.28</v>
      </c>
      <c r="N12" t="s">
        <v>11</v>
      </c>
      <c r="P12">
        <v>100</v>
      </c>
      <c r="Q12">
        <v>99.8</v>
      </c>
      <c r="R12">
        <v>0.2</v>
      </c>
      <c r="T12">
        <f>T11/3600/24</f>
        <v>15.635716364675924</v>
      </c>
      <c r="U12" t="s">
        <v>42</v>
      </c>
      <c r="V12">
        <f>T12/R10*Q10</f>
        <v>8.776018787042927</v>
      </c>
      <c r="X12" s="1">
        <f>T12+V12</f>
        <v>24.41173515171885</v>
      </c>
      <c r="Y12" t="s">
        <v>42</v>
      </c>
    </row>
    <row r="13" spans="1:19" ht="12.75">
      <c r="A13" t="s">
        <v>12</v>
      </c>
      <c r="C13" s="1">
        <v>506.4005</v>
      </c>
      <c r="D13">
        <v>196.5106</v>
      </c>
      <c r="E13">
        <v>710.5649</v>
      </c>
      <c r="F13" t="s">
        <v>13</v>
      </c>
      <c r="G13" s="1" t="s">
        <v>35</v>
      </c>
      <c r="N13" t="s">
        <v>12</v>
      </c>
      <c r="P13">
        <v>2.6243</v>
      </c>
      <c r="Q13">
        <v>0.9453</v>
      </c>
      <c r="R13">
        <v>849.7084</v>
      </c>
      <c r="S13" t="s">
        <v>13</v>
      </c>
    </row>
    <row r="14" spans="1:22" ht="12.75">
      <c r="A14" t="s">
        <v>14</v>
      </c>
      <c r="C14">
        <v>0.6853</v>
      </c>
      <c r="D14">
        <v>0.6502</v>
      </c>
      <c r="E14">
        <v>0.7105</v>
      </c>
      <c r="G14" s="3" t="s">
        <v>58</v>
      </c>
      <c r="H14" s="4"/>
      <c r="I14" s="5"/>
      <c r="N14" t="s">
        <v>14</v>
      </c>
      <c r="P14">
        <v>0.8307</v>
      </c>
      <c r="Q14">
        <v>0.9954</v>
      </c>
      <c r="R14">
        <v>0.0098</v>
      </c>
      <c r="T14" t="s">
        <v>46</v>
      </c>
      <c r="U14">
        <f>V9*1000000/T9</f>
        <v>2834.3611940663436</v>
      </c>
      <c r="V14" t="s">
        <v>45</v>
      </c>
    </row>
    <row r="15" spans="1:18" ht="12.75">
      <c r="A15" t="s">
        <v>15</v>
      </c>
      <c r="C15">
        <v>51.63</v>
      </c>
      <c r="D15">
        <v>19.01</v>
      </c>
      <c r="E15">
        <v>75.12</v>
      </c>
      <c r="G15" s="6" t="s">
        <v>50</v>
      </c>
      <c r="H15" s="7">
        <f>X12/C13</f>
        <v>0.0482063804275842</v>
      </c>
      <c r="I15" s="8" t="s">
        <v>51</v>
      </c>
      <c r="N15" t="s">
        <v>15</v>
      </c>
      <c r="P15">
        <v>51.63</v>
      </c>
      <c r="Q15">
        <v>22.29</v>
      </c>
      <c r="R15">
        <v>197.85</v>
      </c>
    </row>
    <row r="16" spans="1:19" ht="12.75">
      <c r="A16" t="s">
        <v>16</v>
      </c>
      <c r="C16">
        <v>-16219.7</v>
      </c>
      <c r="D16">
        <v>-3943.5</v>
      </c>
      <c r="E16">
        <v>-25057.7</v>
      </c>
      <c r="F16" t="s">
        <v>17</v>
      </c>
      <c r="G16" s="6" t="s">
        <v>53</v>
      </c>
      <c r="H16" s="7">
        <v>19.5</v>
      </c>
      <c r="I16" s="8" t="s">
        <v>52</v>
      </c>
      <c r="N16" t="s">
        <v>16</v>
      </c>
      <c r="P16">
        <v>-10290.4</v>
      </c>
      <c r="Q16">
        <v>625.6</v>
      </c>
      <c r="R16">
        <v>-64679.6</v>
      </c>
      <c r="S16" t="s">
        <v>17</v>
      </c>
    </row>
    <row r="17" spans="1:19" ht="12.75">
      <c r="A17" t="s">
        <v>18</v>
      </c>
      <c r="C17">
        <v>-60.06</v>
      </c>
      <c r="D17">
        <v>-47.08</v>
      </c>
      <c r="E17">
        <v>-69.41</v>
      </c>
      <c r="F17" t="s">
        <v>19</v>
      </c>
      <c r="G17" s="6" t="s">
        <v>54</v>
      </c>
      <c r="H17" s="7">
        <f>PI()*(H16*0.0254)^2/4</f>
        <v>0.1926755189268235</v>
      </c>
      <c r="I17" s="8" t="s">
        <v>55</v>
      </c>
      <c r="N17" t="s">
        <v>18</v>
      </c>
      <c r="P17">
        <v>-8.28</v>
      </c>
      <c r="Q17">
        <v>9.8</v>
      </c>
      <c r="R17">
        <v>-98.39</v>
      </c>
      <c r="S17" t="s">
        <v>19</v>
      </c>
    </row>
    <row r="18" spans="1:19" ht="12.75">
      <c r="A18" t="s">
        <v>20</v>
      </c>
      <c r="C18">
        <v>118.83</v>
      </c>
      <c r="D18">
        <v>71.67</v>
      </c>
      <c r="E18">
        <v>152.77</v>
      </c>
      <c r="F18" t="s">
        <v>19</v>
      </c>
      <c r="G18" s="9" t="s">
        <v>56</v>
      </c>
      <c r="H18" s="10">
        <f>H15/H17</f>
        <v>0.25019463134749653</v>
      </c>
      <c r="I18" s="11" t="s">
        <v>57</v>
      </c>
      <c r="N18" t="s">
        <v>20</v>
      </c>
      <c r="P18">
        <v>98.18</v>
      </c>
      <c r="Q18">
        <v>43.18</v>
      </c>
      <c r="R18">
        <v>372.23</v>
      </c>
      <c r="S18" t="s">
        <v>19</v>
      </c>
    </row>
    <row r="19" spans="1:19" ht="12.75">
      <c r="A19" t="s">
        <v>21</v>
      </c>
      <c r="C19">
        <v>89.45</v>
      </c>
      <c r="D19">
        <v>32.32</v>
      </c>
      <c r="E19">
        <v>130.57</v>
      </c>
      <c r="F19" t="s">
        <v>19</v>
      </c>
      <c r="N19" t="s">
        <v>21</v>
      </c>
      <c r="P19">
        <v>87.66</v>
      </c>
      <c r="Q19">
        <v>34.72</v>
      </c>
      <c r="R19">
        <v>351.42</v>
      </c>
      <c r="S19" t="s">
        <v>19</v>
      </c>
    </row>
    <row r="20" spans="1:18" ht="12.75">
      <c r="A20" t="s">
        <v>22</v>
      </c>
      <c r="C20">
        <v>1.328</v>
      </c>
      <c r="D20">
        <v>2.218</v>
      </c>
      <c r="E20">
        <v>1.17</v>
      </c>
      <c r="N20" t="s">
        <v>22</v>
      </c>
      <c r="P20">
        <v>1.12</v>
      </c>
      <c r="Q20">
        <v>1.244</v>
      </c>
      <c r="R20">
        <v>1.059</v>
      </c>
    </row>
    <row r="21" spans="1:19" ht="12.75">
      <c r="A21" t="s">
        <v>23</v>
      </c>
      <c r="D21">
        <v>0.2132</v>
      </c>
      <c r="E21">
        <v>-0.0469</v>
      </c>
      <c r="F21" t="s">
        <v>24</v>
      </c>
      <c r="N21" t="s">
        <v>23</v>
      </c>
      <c r="Q21">
        <v>0.7519</v>
      </c>
      <c r="R21">
        <v>-0.0541</v>
      </c>
      <c r="S21" t="s">
        <v>24</v>
      </c>
    </row>
    <row r="22" spans="1:19" ht="12.75">
      <c r="A22" t="s">
        <v>25</v>
      </c>
      <c r="D22">
        <v>437.6</v>
      </c>
      <c r="E22">
        <v>959.8</v>
      </c>
      <c r="F22" t="s">
        <v>26</v>
      </c>
      <c r="N22" t="s">
        <v>25</v>
      </c>
      <c r="Q22">
        <v>364.4</v>
      </c>
      <c r="R22">
        <v>1334</v>
      </c>
      <c r="S22" t="s">
        <v>26</v>
      </c>
    </row>
    <row r="23" spans="1:19" ht="12.75">
      <c r="A23" t="s">
        <v>27</v>
      </c>
      <c r="C23" s="1">
        <f>E12%*E23+(1-E12%)*D23</f>
        <v>0.38800239999999997</v>
      </c>
      <c r="D23">
        <v>0.0215</v>
      </c>
      <c r="E23">
        <v>0.6295</v>
      </c>
      <c r="F23" t="s">
        <v>28</v>
      </c>
      <c r="G23" s="1" t="s">
        <v>34</v>
      </c>
      <c r="N23" t="s">
        <v>27</v>
      </c>
      <c r="Q23">
        <v>0.0105</v>
      </c>
      <c r="R23">
        <v>10.5745</v>
      </c>
      <c r="S23" t="s">
        <v>28</v>
      </c>
    </row>
    <row r="24" spans="1:19" ht="12.75">
      <c r="A24" t="s">
        <v>29</v>
      </c>
      <c r="D24">
        <v>60.196</v>
      </c>
      <c r="E24">
        <v>226.006</v>
      </c>
      <c r="F24" t="s">
        <v>30</v>
      </c>
      <c r="N24" t="s">
        <v>29</v>
      </c>
      <c r="Q24">
        <v>28.847</v>
      </c>
      <c r="R24">
        <v>134.133</v>
      </c>
      <c r="S24" t="s">
        <v>30</v>
      </c>
    </row>
    <row r="25" spans="1:19" ht="12.75">
      <c r="A25" t="s">
        <v>31</v>
      </c>
      <c r="D25">
        <v>0.087</v>
      </c>
      <c r="E25">
        <v>0.087</v>
      </c>
      <c r="F25" t="s">
        <v>32</v>
      </c>
      <c r="N25" t="s">
        <v>31</v>
      </c>
      <c r="Q25">
        <v>1.686</v>
      </c>
      <c r="R25">
        <v>1.686</v>
      </c>
      <c r="S25" t="s">
        <v>32</v>
      </c>
    </row>
    <row r="28" spans="1:14" ht="12.75">
      <c r="A28" t="s">
        <v>33</v>
      </c>
      <c r="N28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Lockett</dc:creator>
  <cp:keywords/>
  <dc:description/>
  <cp:lastModifiedBy>Tim Lockett</cp:lastModifiedBy>
  <dcterms:created xsi:type="dcterms:W3CDTF">2010-05-04T20:25:06Z</dcterms:created>
  <dcterms:modified xsi:type="dcterms:W3CDTF">2010-05-04T20:38:56Z</dcterms:modified>
  <cp:category/>
  <cp:version/>
  <cp:contentType/>
  <cp:contentStatus/>
</cp:coreProperties>
</file>